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65" windowWidth="14805" windowHeight="7950" activeTab="4"/>
  </bookViews>
  <sheets>
    <sheet name="1 кв" sheetId="20" r:id="rId1"/>
    <sheet name="2кв" sheetId="25" r:id="rId2"/>
    <sheet name="3кв" sheetId="26" r:id="rId3"/>
    <sheet name="4кв" sheetId="27" r:id="rId4"/>
    <sheet name="отчет" sheetId="28" r:id="rId5"/>
  </sheets>
  <definedNames>
    <definedName name="_xlnm.Print_Area" localSheetId="0">'1 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'4кв'!$A$1:$E$51</definedName>
    <definedName name="_xlnm.Print_Area" localSheetId="4">отчет!$A$1:$C$36</definedName>
  </definedNames>
  <calcPr calcId="152511"/>
</workbook>
</file>

<file path=xl/calcChain.xml><?xml version="1.0" encoding="utf-8"?>
<calcChain xmlns="http://schemas.openxmlformats.org/spreadsheetml/2006/main">
  <c r="C12" i="28" l="1"/>
  <c r="C13" i="28"/>
  <c r="C18" i="28" s="1"/>
  <c r="C11" i="28"/>
  <c r="C8" i="28"/>
  <c r="C6" i="28"/>
  <c r="C24" i="28"/>
  <c r="C15" i="28"/>
  <c r="C9" i="28"/>
  <c r="C19" i="28" l="1"/>
  <c r="B47" i="27"/>
  <c r="E26" i="27"/>
  <c r="E23" i="27"/>
  <c r="E22" i="27"/>
  <c r="B50" i="27" s="1"/>
  <c r="B51" i="27" l="1"/>
  <c r="B46" i="26"/>
  <c r="E23" i="26" l="1"/>
  <c r="E22" i="26"/>
  <c r="E25" i="26" s="1"/>
  <c r="B49" i="26" s="1"/>
  <c r="B50" i="26" s="1"/>
  <c r="E23" i="25"/>
  <c r="E22" i="25"/>
  <c r="E25" i="25" s="1"/>
  <c r="B49" i="25" s="1"/>
  <c r="E23" i="20" l="1"/>
  <c r="E22" i="20"/>
  <c r="E25" i="20" l="1"/>
  <c r="B49" i="20" s="1"/>
  <c r="B50" i="20" s="1"/>
  <c r="B46" i="25" s="1"/>
  <c r="B50" i="25" s="1"/>
</calcChain>
</file>

<file path=xl/sharedStrings.xml><?xml version="1.0" encoding="utf-8"?>
<sst xmlns="http://schemas.openxmlformats.org/spreadsheetml/2006/main" count="243" uniqueCount="87">
  <si>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</si>
  <si>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</si>
  <si>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</si>
  <si>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</si>
  <si>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</si>
  <si>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</si>
  <si>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</si>
  <si>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</si>
  <si>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</si>
  <si>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</si>
  <si>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</si>
  <si>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</si>
  <si>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</si>
  <si>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</si>
  <si>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</si>
  <si>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</si>
  <si>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</si>
  <si>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</si>
  <si>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</si>
  <si>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</si>
  <si>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</si>
  <si>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</si>
  <si>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</si>
  <si>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Железнодорожная, д. 8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</si>
  <si>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Жуковой Валентины Николаевны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</si>
  <si>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Железнодорожная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</si>
  <si>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13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</si>
  <si>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№13  от   01.06.2013 г.</t>
    </r>
  </si>
  <si>
    <t>постоянно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</si>
  <si>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Жуковой В.Н.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</si>
  <si>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</si>
  <si>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</si>
  <si>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</si>
  <si>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</si>
  <si>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</si>
  <si>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</si>
  <si>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>Общая площадь квартир - 410,3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</si>
  <si>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</si>
  <si>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</si>
  <si>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</si>
  <si>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</si>
  <si>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</si>
  <si>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 xml:space="preserve">Общехозяйственные расходы </t>
  </si>
  <si>
    <t xml:space="preserve">Услуги по содержанию многоквартирного дома </t>
  </si>
  <si>
    <t>2 квартал</t>
  </si>
  <si>
    <t>3 квартал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</si>
  <si>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</si>
  <si>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</si>
  <si>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</si>
  <si>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</si>
  <si>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20851,47руб.</t>
  </si>
  <si>
    <t xml:space="preserve">           2. Всего за период с "01" 01 2023 г. по "31" 03 2023 г. выполнено работ (оказано услуг) на общую сумму четырнадцать тысяч четыреста двадцать шесть рублей  15 копеек</t>
  </si>
  <si>
    <t>за 2 квартал 2023 года</t>
  </si>
  <si>
    <t>"30" 06 2023 г.</t>
  </si>
  <si>
    <t xml:space="preserve">           2. Всего за период с "01" 04 2023 г. по "30" 06 2023 г. выполнено работ (оказано услуг) на общую сумму четырнадцать тысяч четыреста двадцать шесть рублей  15 копеек</t>
  </si>
  <si>
    <t>за 3 квартал 2023 года</t>
  </si>
  <si>
    <t>"30" 09 2023 г.</t>
  </si>
  <si>
    <t xml:space="preserve">           2. Всего за период с "01" 07 2023 г. по "30" 09 2023 г. выполнено работ (оказано услуг) на общую сумму шестнадцать тысяч сто тридцать семь рублей  10 копеек.</t>
  </si>
  <si>
    <t>Предъявлено населению 23337,84</t>
  </si>
  <si>
    <t>за 4 квартал 2023 года</t>
  </si>
  <si>
    <t>31.12.2023г.</t>
  </si>
  <si>
    <t>4 квартал</t>
  </si>
  <si>
    <t xml:space="preserve">           2. Всего за период с "01" 10 2023 г. по "31" 12 2023 г. выполнено работ (оказано услуг) на общую сумму шестнадцать тысяч сто тридцать семь рублей  10 копеек.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</si>
  <si>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</si>
  <si>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</si>
  <si>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</si>
  <si>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</si>
  <si>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</si>
  <si>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</si>
  <si>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</si>
  <si>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</si>
  <si>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</si>
  <si>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</si>
  <si>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</si>
  <si>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</si>
  <si>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</si>
  <si>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</si>
  <si>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</si>
  <si>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</si>
  <si>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</si>
  <si>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</si>
  <si>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</si>
  <si>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</si>
  <si>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</si>
  <si>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Железнодорожная, д. 8</t>
  </si>
  <si>
    <t>Начислено всего 88378,62</t>
  </si>
  <si>
    <t>Непредвиденные работы 0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</si>
</sst>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[$-419]General"/>
    <numFmt numFmtId="165" formatCode="#,##0.0_ ;\-#,##0.0\ "/>
    <numFmt numFmtId="166" formatCode="#,##0.00_ ;\-#,##0.00\ "/>
    <numFmt numFmtId="167" formatCode="#,##0.00\ _₽"/>
    <numFmt numFmtId="168" formatCode="#,##0.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0" applyNumberFormat="1" applyFont="1"/>
    <xf numFmtId="0" fontId="11" fillId="0" borderId="0" xfId="0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5" fontId="4" fillId="0" borderId="0" xfId="1" applyNumberFormat="1" applyFont="1"/>
    <xf numFmtId="165" fontId="8" fillId="0" borderId="0" xfId="1" applyNumberFormat="1" applyFont="1"/>
    <xf numFmtId="165" fontId="3" fillId="0" borderId="0" xfId="0" applyNumberFormat="1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6" fontId="4" fillId="0" borderId="0" xfId="1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7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6" fontId="4" fillId="0" borderId="0" xfId="1" applyNumberFormat="1" applyFont="1" applyBorder="1"/>
    <xf numFmtId="167" fontId="8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6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6" fontId="3" fillId="0" borderId="2" xfId="1" applyNumberFormat="1" applyFont="1" applyBorder="1" applyAlignment="1">
      <alignment horizontal="center"/>
    </xf>
    <xf numFmtId="166" fontId="3" fillId="0" borderId="0" xfId="0" applyNumberFormat="1" applyFont="1" applyAlignment="1">
      <alignment horizontal="left"/>
    </xf>
    <xf numFmtId="168" fontId="8" fillId="0" borderId="1" xfId="0" applyNumberFormat="1" applyFont="1" applyBorder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0"/>
  <sheetViews>
    <sheetView view="pageBreakPreview" topLeftCell="A19" zoomScaleSheetLayoutView="100" workbookViewId="0">
      <selection activeCell="A28" sqref="A28:E28"/>
    </sheetView>
  </sheetViews>
  <sheetFormatPr defaultColWidth="9.140625" defaultRowHeight="15" x14ac:dyDescent="0.2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1.5" customHeight="1" x14ac:dyDescent="0.25">
      <c r="A2" s="52" t="s">
        <v>12</v>
      </c>
      <c r="B2" s="53"/>
      <c r="C2" s="53"/>
      <c r="D2" s="53"/>
      <c r="E2" s="53"/>
    </row>
    <row r="3" spans="1:5" ht="15" customHeight="1" x14ac:dyDescent="0.25">
      <c r="A3" s="54" t="s">
        <v>46</v>
      </c>
      <c r="B3" s="54"/>
      <c r="C3" s="54"/>
      <c r="D3" s="54"/>
      <c r="E3" s="54"/>
    </row>
    <row r="4" spans="1:5" s="1" customFormat="1" ht="15.75" x14ac:dyDescent="0.25">
      <c r="A4" s="21" t="s">
        <v>13</v>
      </c>
      <c r="B4" s="22"/>
      <c r="C4" s="22"/>
      <c r="D4" s="55" t="s">
        <v>47</v>
      </c>
      <c r="E4" s="55"/>
    </row>
    <row r="5" spans="1:5" x14ac:dyDescent="0.25">
      <c r="A5" s="25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50" t="s">
        <v>23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3" t="s">
        <v>24</v>
      </c>
      <c r="B9" s="43"/>
      <c r="C9" s="43"/>
      <c r="D9" s="43"/>
      <c r="E9" s="43"/>
    </row>
    <row r="10" spans="1:5" ht="29.25" customHeight="1" x14ac:dyDescent="0.25">
      <c r="A10" s="47" t="s">
        <v>14</v>
      </c>
      <c r="B10" s="48"/>
      <c r="C10" s="48"/>
      <c r="D10" s="48"/>
      <c r="E10" s="48"/>
    </row>
    <row r="11" spans="1:5" ht="28.5" customHeight="1" x14ac:dyDescent="0.25">
      <c r="A11" s="43" t="s">
        <v>26</v>
      </c>
      <c r="B11" s="43"/>
      <c r="C11" s="43"/>
      <c r="D11" s="43"/>
      <c r="E11" s="43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3" t="s">
        <v>22</v>
      </c>
      <c r="B13" s="43"/>
      <c r="C13" s="43"/>
      <c r="D13" s="43"/>
      <c r="E13" s="43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3" t="s">
        <v>48</v>
      </c>
      <c r="B15" s="43"/>
      <c r="C15" s="43"/>
      <c r="D15" s="43"/>
      <c r="E15" s="43"/>
    </row>
    <row r="16" spans="1:5" x14ac:dyDescent="0.25">
      <c r="A16" s="46" t="s">
        <v>16</v>
      </c>
      <c r="B16" s="49"/>
      <c r="C16" s="49"/>
      <c r="D16" s="49"/>
      <c r="E16" s="49"/>
    </row>
    <row r="17" spans="1:8" ht="30.75" customHeight="1" x14ac:dyDescent="0.25">
      <c r="A17" s="43" t="s">
        <v>17</v>
      </c>
      <c r="B17" s="43"/>
      <c r="C17" s="43"/>
      <c r="D17" s="43"/>
      <c r="E17" s="43"/>
    </row>
    <row r="18" spans="1:8" ht="60.75" customHeight="1" x14ac:dyDescent="0.25">
      <c r="A18" s="43" t="s">
        <v>27</v>
      </c>
      <c r="B18" s="43"/>
      <c r="C18" s="43"/>
      <c r="D18" s="43"/>
      <c r="E18" s="43"/>
    </row>
    <row r="19" spans="1:8" ht="30.75" customHeight="1" x14ac:dyDescent="0.25">
      <c r="A19" s="41" t="s">
        <v>25</v>
      </c>
      <c r="B19" s="41"/>
      <c r="C19" s="41"/>
      <c r="D19" s="41"/>
      <c r="E19" s="41"/>
    </row>
    <row r="20" spans="1:8" x14ac:dyDescent="0.25">
      <c r="A20" s="41"/>
      <c r="B20" s="41"/>
      <c r="C20" s="41"/>
      <c r="D20" s="41"/>
      <c r="E20" s="41"/>
      <c r="F20" s="2">
        <v>410.3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43</v>
      </c>
      <c r="B22" s="9" t="s">
        <v>41</v>
      </c>
      <c r="C22" s="3" t="s">
        <v>4</v>
      </c>
      <c r="D22" s="3">
        <v>7.82</v>
      </c>
      <c r="E22" s="8">
        <f>D22*F20*G20</f>
        <v>9625.6380000000008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3.9</v>
      </c>
      <c r="E23" s="8">
        <f>D23*F20*3</f>
        <v>4800.51</v>
      </c>
    </row>
    <row r="24" spans="1:8" ht="15.75" x14ac:dyDescent="0.25">
      <c r="A24" s="7" t="s">
        <v>30</v>
      </c>
      <c r="B24" s="9" t="s">
        <v>35</v>
      </c>
      <c r="C24" s="3" t="s">
        <v>31</v>
      </c>
      <c r="D24" s="20"/>
      <c r="E24" s="8">
        <v>0</v>
      </c>
    </row>
    <row r="25" spans="1:8" s="14" customFormat="1" ht="14.25" x14ac:dyDescent="0.2">
      <c r="A25" s="10" t="s">
        <v>32</v>
      </c>
      <c r="B25" s="11"/>
      <c r="C25" s="12"/>
      <c r="D25" s="12"/>
      <c r="E25" s="13">
        <f>SUM(E22:E24)</f>
        <v>14426.148000000001</v>
      </c>
    </row>
    <row r="27" spans="1:8" s="17" customFormat="1" ht="29.45" customHeight="1" x14ac:dyDescent="0.25">
      <c r="A27" s="42" t="s">
        <v>51</v>
      </c>
      <c r="B27" s="42"/>
      <c r="C27" s="42"/>
      <c r="D27" s="42"/>
      <c r="E27" s="42"/>
    </row>
    <row r="28" spans="1:8" ht="30" customHeight="1" x14ac:dyDescent="0.25">
      <c r="A28" s="43" t="s">
        <v>21</v>
      </c>
      <c r="B28" s="43"/>
      <c r="C28" s="43"/>
      <c r="D28" s="43"/>
      <c r="E28" s="43"/>
    </row>
    <row r="29" spans="1:8" x14ac:dyDescent="0.25">
      <c r="A29" s="43" t="s">
        <v>20</v>
      </c>
      <c r="B29" s="43"/>
      <c r="C29" s="43"/>
      <c r="D29" s="43"/>
      <c r="E29" s="43"/>
      <c r="H29" s="15"/>
    </row>
    <row r="30" spans="1:8" ht="31.5" customHeight="1" x14ac:dyDescent="0.25">
      <c r="A30" s="43" t="s">
        <v>33</v>
      </c>
      <c r="B30" s="43"/>
      <c r="C30" s="43"/>
      <c r="D30" s="43"/>
      <c r="E30" s="43"/>
    </row>
    <row r="31" spans="1:8" x14ac:dyDescent="0.25">
      <c r="A31" s="43" t="s">
        <v>18</v>
      </c>
      <c r="B31" s="43"/>
      <c r="C31" s="43"/>
      <c r="D31" s="43"/>
      <c r="E31" s="43"/>
    </row>
    <row r="32" spans="1:8" x14ac:dyDescent="0.25">
      <c r="A32" s="23"/>
      <c r="B32" s="23"/>
      <c r="C32" s="23"/>
      <c r="D32" s="23"/>
      <c r="E32" s="23"/>
    </row>
    <row r="33" spans="1:5" x14ac:dyDescent="0.25">
      <c r="A33" s="23"/>
      <c r="B33" s="23"/>
      <c r="C33" s="23"/>
      <c r="D33" s="23"/>
      <c r="E33" s="23"/>
    </row>
    <row r="34" spans="1:5" x14ac:dyDescent="0.25">
      <c r="A34" s="23"/>
      <c r="B34" s="23"/>
      <c r="C34" s="23"/>
      <c r="D34" s="23"/>
      <c r="E34" s="23"/>
    </row>
    <row r="35" spans="1:5" x14ac:dyDescent="0.25">
      <c r="A35" s="44" t="s">
        <v>5</v>
      </c>
      <c r="B35" s="44"/>
      <c r="C35" s="44"/>
      <c r="D35" s="44"/>
      <c r="E35" s="44"/>
    </row>
    <row r="36" spans="1:5" x14ac:dyDescent="0.25">
      <c r="A36" s="43" t="s">
        <v>18</v>
      </c>
      <c r="B36" s="43"/>
      <c r="C36" s="43"/>
      <c r="D36" s="43"/>
      <c r="E36" s="43"/>
    </row>
    <row r="37" spans="1:5" ht="15" customHeight="1" x14ac:dyDescent="0.25">
      <c r="A37" s="45" t="s">
        <v>49</v>
      </c>
      <c r="B37" s="45"/>
      <c r="C37" s="45"/>
      <c r="D37" s="45"/>
      <c r="E37" s="5"/>
    </row>
    <row r="38" spans="1:5" ht="11.25" customHeight="1" x14ac:dyDescent="0.25">
      <c r="B38" s="40" t="s">
        <v>19</v>
      </c>
      <c r="C38" s="40"/>
      <c r="D38" s="40"/>
      <c r="E38" s="6" t="s">
        <v>6</v>
      </c>
    </row>
    <row r="39" spans="1:5" x14ac:dyDescent="0.25">
      <c r="A39" s="24"/>
      <c r="B39" s="24"/>
      <c r="C39" s="24"/>
      <c r="D39" s="24"/>
      <c r="E39" s="24"/>
    </row>
    <row r="40" spans="1:5" x14ac:dyDescent="0.25">
      <c r="A40" s="45" t="s">
        <v>29</v>
      </c>
      <c r="B40" s="45"/>
      <c r="C40" s="45"/>
      <c r="D40" s="45"/>
      <c r="E40" s="5"/>
    </row>
    <row r="41" spans="1:5" x14ac:dyDescent="0.25">
      <c r="B41" s="40" t="s">
        <v>19</v>
      </c>
      <c r="C41" s="40"/>
      <c r="D41" s="40"/>
      <c r="E41" s="6" t="s">
        <v>6</v>
      </c>
    </row>
    <row r="44" spans="1:5" x14ac:dyDescent="0.25">
      <c r="A44" s="2" t="s">
        <v>36</v>
      </c>
    </row>
    <row r="45" spans="1:5" x14ac:dyDescent="0.25">
      <c r="A45" s="14" t="s">
        <v>34</v>
      </c>
    </row>
    <row r="46" spans="1:5" x14ac:dyDescent="0.25">
      <c r="A46" s="2" t="s">
        <v>40</v>
      </c>
      <c r="B46" s="28">
        <v>3988.73</v>
      </c>
    </row>
    <row r="47" spans="1:5" ht="15.75" x14ac:dyDescent="0.25">
      <c r="A47" s="18" t="s">
        <v>50</v>
      </c>
      <c r="B47" s="29"/>
    </row>
    <row r="48" spans="1:5" x14ac:dyDescent="0.25">
      <c r="A48" s="2" t="s">
        <v>37</v>
      </c>
      <c r="B48" s="27">
        <v>17726.57</v>
      </c>
    </row>
    <row r="49" spans="1:2" ht="30" x14ac:dyDescent="0.25">
      <c r="A49" s="26" t="s">
        <v>38</v>
      </c>
      <c r="B49" s="27">
        <f>E25</f>
        <v>14426.148000000001</v>
      </c>
    </row>
    <row r="50" spans="1:2" x14ac:dyDescent="0.25">
      <c r="A50" s="16" t="s">
        <v>39</v>
      </c>
      <c r="B50" s="28">
        <f>B46+B48-B49</f>
        <v>7289.1519999999982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7:E27"/>
    <mergeCell ref="A28:E28"/>
    <mergeCell ref="A29:E29"/>
    <mergeCell ref="A30:E30"/>
    <mergeCell ref="A31:E31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50"/>
  <sheetViews>
    <sheetView view="pageBreakPreview" topLeftCell="A19" zoomScaleSheetLayoutView="100" workbookViewId="0">
      <selection activeCell="B48" sqref="B48"/>
    </sheetView>
  </sheetViews>
  <sheetFormatPr defaultColWidth="9.140625" defaultRowHeight="15" x14ac:dyDescent="0.2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1.5" customHeight="1" x14ac:dyDescent="0.25">
      <c r="A2" s="52" t="s">
        <v>12</v>
      </c>
      <c r="B2" s="53"/>
      <c r="C2" s="53"/>
      <c r="D2" s="53"/>
      <c r="E2" s="53"/>
    </row>
    <row r="3" spans="1:5" ht="15" customHeight="1" x14ac:dyDescent="0.25">
      <c r="A3" s="54" t="s">
        <v>52</v>
      </c>
      <c r="B3" s="54"/>
      <c r="C3" s="54"/>
      <c r="D3" s="54"/>
      <c r="E3" s="54"/>
    </row>
    <row r="4" spans="1:5" s="1" customFormat="1" ht="15.75" x14ac:dyDescent="0.25">
      <c r="A4" s="21" t="s">
        <v>13</v>
      </c>
      <c r="B4" s="34"/>
      <c r="C4" s="34"/>
      <c r="D4" s="55" t="s">
        <v>53</v>
      </c>
      <c r="E4" s="55"/>
    </row>
    <row r="5" spans="1:5" x14ac:dyDescent="0.25">
      <c r="A5" s="33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50" t="s">
        <v>23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3" t="s">
        <v>24</v>
      </c>
      <c r="B9" s="43"/>
      <c r="C9" s="43"/>
      <c r="D9" s="43"/>
      <c r="E9" s="43"/>
    </row>
    <row r="10" spans="1:5" ht="29.25" customHeight="1" x14ac:dyDescent="0.25">
      <c r="A10" s="47" t="s">
        <v>14</v>
      </c>
      <c r="B10" s="48"/>
      <c r="C10" s="48"/>
      <c r="D10" s="48"/>
      <c r="E10" s="48"/>
    </row>
    <row r="11" spans="1:5" ht="28.5" customHeight="1" x14ac:dyDescent="0.25">
      <c r="A11" s="43" t="s">
        <v>26</v>
      </c>
      <c r="B11" s="43"/>
      <c r="C11" s="43"/>
      <c r="D11" s="43"/>
      <c r="E11" s="43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3" t="s">
        <v>22</v>
      </c>
      <c r="B13" s="43"/>
      <c r="C13" s="43"/>
      <c r="D13" s="43"/>
      <c r="E13" s="43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3" t="s">
        <v>48</v>
      </c>
      <c r="B15" s="43"/>
      <c r="C15" s="43"/>
      <c r="D15" s="43"/>
      <c r="E15" s="43"/>
    </row>
    <row r="16" spans="1:5" x14ac:dyDescent="0.25">
      <c r="A16" s="46" t="s">
        <v>16</v>
      </c>
      <c r="B16" s="49"/>
      <c r="C16" s="49"/>
      <c r="D16" s="49"/>
      <c r="E16" s="49"/>
    </row>
    <row r="17" spans="1:8" ht="30.75" customHeight="1" x14ac:dyDescent="0.25">
      <c r="A17" s="43" t="s">
        <v>17</v>
      </c>
      <c r="B17" s="43"/>
      <c r="C17" s="43"/>
      <c r="D17" s="43"/>
      <c r="E17" s="43"/>
    </row>
    <row r="18" spans="1:8" ht="60.75" customHeight="1" x14ac:dyDescent="0.25">
      <c r="A18" s="43" t="s">
        <v>27</v>
      </c>
      <c r="B18" s="43"/>
      <c r="C18" s="43"/>
      <c r="D18" s="43"/>
      <c r="E18" s="43"/>
    </row>
    <row r="19" spans="1:8" ht="30.75" customHeight="1" x14ac:dyDescent="0.25">
      <c r="A19" s="41" t="s">
        <v>25</v>
      </c>
      <c r="B19" s="41"/>
      <c r="C19" s="41"/>
      <c r="D19" s="41"/>
      <c r="E19" s="41"/>
    </row>
    <row r="20" spans="1:8" x14ac:dyDescent="0.25">
      <c r="A20" s="41"/>
      <c r="B20" s="41"/>
      <c r="C20" s="41"/>
      <c r="D20" s="41"/>
      <c r="E20" s="41"/>
      <c r="F20" s="2">
        <v>410.3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43</v>
      </c>
      <c r="B22" s="9" t="s">
        <v>41</v>
      </c>
      <c r="C22" s="3" t="s">
        <v>4</v>
      </c>
      <c r="D22" s="3">
        <v>7.82</v>
      </c>
      <c r="E22" s="8">
        <f>D22*F20*G20</f>
        <v>9625.6380000000008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3.9</v>
      </c>
      <c r="E23" s="8">
        <f>D23*F20*3</f>
        <v>4800.51</v>
      </c>
    </row>
    <row r="24" spans="1:8" ht="15.75" x14ac:dyDescent="0.25">
      <c r="A24" s="7" t="s">
        <v>30</v>
      </c>
      <c r="B24" s="9" t="s">
        <v>44</v>
      </c>
      <c r="C24" s="3" t="s">
        <v>31</v>
      </c>
      <c r="D24" s="20"/>
      <c r="E24" s="8">
        <v>0</v>
      </c>
    </row>
    <row r="25" spans="1:8" s="14" customFormat="1" ht="14.25" x14ac:dyDescent="0.2">
      <c r="A25" s="10" t="s">
        <v>32</v>
      </c>
      <c r="B25" s="11"/>
      <c r="C25" s="12"/>
      <c r="D25" s="12"/>
      <c r="E25" s="13">
        <f>SUM(E22:E24)</f>
        <v>14426.148000000001</v>
      </c>
    </row>
    <row r="27" spans="1:8" s="17" customFormat="1" ht="29.45" customHeight="1" x14ac:dyDescent="0.25">
      <c r="A27" s="42" t="s">
        <v>54</v>
      </c>
      <c r="B27" s="42"/>
      <c r="C27" s="42"/>
      <c r="D27" s="42"/>
      <c r="E27" s="42"/>
    </row>
    <row r="28" spans="1:8" ht="30" customHeight="1" x14ac:dyDescent="0.25">
      <c r="A28" s="43" t="s">
        <v>21</v>
      </c>
      <c r="B28" s="43"/>
      <c r="C28" s="43"/>
      <c r="D28" s="43"/>
      <c r="E28" s="43"/>
    </row>
    <row r="29" spans="1:8" x14ac:dyDescent="0.25">
      <c r="A29" s="43" t="s">
        <v>20</v>
      </c>
      <c r="B29" s="43"/>
      <c r="C29" s="43"/>
      <c r="D29" s="43"/>
      <c r="E29" s="43"/>
      <c r="H29" s="15"/>
    </row>
    <row r="30" spans="1:8" ht="31.5" customHeight="1" x14ac:dyDescent="0.25">
      <c r="A30" s="43" t="s">
        <v>33</v>
      </c>
      <c r="B30" s="43"/>
      <c r="C30" s="43"/>
      <c r="D30" s="43"/>
      <c r="E30" s="43"/>
    </row>
    <row r="31" spans="1:8" x14ac:dyDescent="0.25">
      <c r="A31" s="43" t="s">
        <v>18</v>
      </c>
      <c r="B31" s="43"/>
      <c r="C31" s="43"/>
      <c r="D31" s="43"/>
      <c r="E31" s="43"/>
    </row>
    <row r="32" spans="1:8" x14ac:dyDescent="0.25">
      <c r="A32" s="31"/>
      <c r="B32" s="31"/>
      <c r="C32" s="31"/>
      <c r="D32" s="31"/>
      <c r="E32" s="31"/>
    </row>
    <row r="33" spans="1:5" x14ac:dyDescent="0.25">
      <c r="A33" s="31"/>
      <c r="B33" s="31"/>
      <c r="C33" s="31"/>
      <c r="D33" s="31"/>
      <c r="E33" s="31"/>
    </row>
    <row r="34" spans="1:5" x14ac:dyDescent="0.25">
      <c r="A34" s="31"/>
      <c r="B34" s="31"/>
      <c r="C34" s="31"/>
      <c r="D34" s="31"/>
      <c r="E34" s="31"/>
    </row>
    <row r="35" spans="1:5" x14ac:dyDescent="0.25">
      <c r="A35" s="44" t="s">
        <v>5</v>
      </c>
      <c r="B35" s="44"/>
      <c r="C35" s="44"/>
      <c r="D35" s="44"/>
      <c r="E35" s="44"/>
    </row>
    <row r="36" spans="1:5" x14ac:dyDescent="0.25">
      <c r="A36" s="43" t="s">
        <v>18</v>
      </c>
      <c r="B36" s="43"/>
      <c r="C36" s="43"/>
      <c r="D36" s="43"/>
      <c r="E36" s="43"/>
    </row>
    <row r="37" spans="1:5" ht="15" customHeight="1" x14ac:dyDescent="0.25">
      <c r="A37" s="45" t="s">
        <v>49</v>
      </c>
      <c r="B37" s="45"/>
      <c r="C37" s="45"/>
      <c r="D37" s="45"/>
      <c r="E37" s="5"/>
    </row>
    <row r="38" spans="1:5" ht="11.25" customHeight="1" x14ac:dyDescent="0.25">
      <c r="B38" s="40" t="s">
        <v>19</v>
      </c>
      <c r="C38" s="40"/>
      <c r="D38" s="40"/>
      <c r="E38" s="6" t="s">
        <v>6</v>
      </c>
    </row>
    <row r="39" spans="1:5" x14ac:dyDescent="0.25">
      <c r="A39" s="32"/>
      <c r="B39" s="32"/>
      <c r="C39" s="32"/>
      <c r="D39" s="32"/>
      <c r="E39" s="32"/>
    </row>
    <row r="40" spans="1:5" x14ac:dyDescent="0.25">
      <c r="A40" s="45" t="s">
        <v>29</v>
      </c>
      <c r="B40" s="45"/>
      <c r="C40" s="45"/>
      <c r="D40" s="45"/>
      <c r="E40" s="5"/>
    </row>
    <row r="41" spans="1:5" x14ac:dyDescent="0.25">
      <c r="B41" s="40" t="s">
        <v>19</v>
      </c>
      <c r="C41" s="40"/>
      <c r="D41" s="40"/>
      <c r="E41" s="6" t="s">
        <v>6</v>
      </c>
    </row>
    <row r="44" spans="1:5" x14ac:dyDescent="0.25">
      <c r="A44" s="2" t="s">
        <v>36</v>
      </c>
    </row>
    <row r="45" spans="1:5" x14ac:dyDescent="0.25">
      <c r="A45" s="14" t="s">
        <v>34</v>
      </c>
    </row>
    <row r="46" spans="1:5" x14ac:dyDescent="0.25">
      <c r="A46" s="2" t="s">
        <v>40</v>
      </c>
      <c r="B46" s="28">
        <f>'1 кв'!B50</f>
        <v>7289.1519999999982</v>
      </c>
    </row>
    <row r="47" spans="1:5" ht="15.75" x14ac:dyDescent="0.25">
      <c r="A47" s="18" t="s">
        <v>50</v>
      </c>
      <c r="B47" s="29"/>
    </row>
    <row r="48" spans="1:5" x14ac:dyDescent="0.25">
      <c r="A48" s="2" t="s">
        <v>37</v>
      </c>
      <c r="B48" s="35">
        <v>17665.97</v>
      </c>
    </row>
    <row r="49" spans="1:2" ht="30" x14ac:dyDescent="0.25">
      <c r="A49" s="30" t="s">
        <v>38</v>
      </c>
      <c r="B49" s="27">
        <f>E25</f>
        <v>14426.148000000001</v>
      </c>
    </row>
    <row r="50" spans="1:2" x14ac:dyDescent="0.25">
      <c r="A50" s="16" t="s">
        <v>39</v>
      </c>
      <c r="B50" s="28">
        <f>B46+B48-B49</f>
        <v>10528.973999999998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7:E27"/>
    <mergeCell ref="A28:E28"/>
    <mergeCell ref="A29:E29"/>
    <mergeCell ref="A30:E30"/>
    <mergeCell ref="A31:E31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50"/>
  <sheetViews>
    <sheetView view="pageBreakPreview" topLeftCell="A19" zoomScaleSheetLayoutView="100" workbookViewId="0">
      <selection activeCell="B49" sqref="B49"/>
    </sheetView>
  </sheetViews>
  <sheetFormatPr defaultColWidth="9.140625" defaultRowHeight="15" x14ac:dyDescent="0.2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1.5" customHeight="1" x14ac:dyDescent="0.25">
      <c r="A2" s="52" t="s">
        <v>12</v>
      </c>
      <c r="B2" s="53"/>
      <c r="C2" s="53"/>
      <c r="D2" s="53"/>
      <c r="E2" s="53"/>
    </row>
    <row r="3" spans="1:5" ht="15" customHeight="1" x14ac:dyDescent="0.25">
      <c r="A3" s="54" t="s">
        <v>55</v>
      </c>
      <c r="B3" s="54"/>
      <c r="C3" s="54"/>
      <c r="D3" s="54"/>
      <c r="E3" s="54"/>
    </row>
    <row r="4" spans="1:5" s="1" customFormat="1" ht="15.75" x14ac:dyDescent="0.25">
      <c r="A4" s="21" t="s">
        <v>13</v>
      </c>
      <c r="B4" s="34"/>
      <c r="C4" s="34"/>
      <c r="D4" s="55" t="s">
        <v>56</v>
      </c>
      <c r="E4" s="55"/>
    </row>
    <row r="5" spans="1:5" x14ac:dyDescent="0.25">
      <c r="A5" s="33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50" t="s">
        <v>23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3" t="s">
        <v>24</v>
      </c>
      <c r="B9" s="43"/>
      <c r="C9" s="43"/>
      <c r="D9" s="43"/>
      <c r="E9" s="43"/>
    </row>
    <row r="10" spans="1:5" ht="29.25" customHeight="1" x14ac:dyDescent="0.25">
      <c r="A10" s="47" t="s">
        <v>14</v>
      </c>
      <c r="B10" s="48"/>
      <c r="C10" s="48"/>
      <c r="D10" s="48"/>
      <c r="E10" s="48"/>
    </row>
    <row r="11" spans="1:5" ht="28.5" customHeight="1" x14ac:dyDescent="0.25">
      <c r="A11" s="43" t="s">
        <v>26</v>
      </c>
      <c r="B11" s="43"/>
      <c r="C11" s="43"/>
      <c r="D11" s="43"/>
      <c r="E11" s="43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3" t="s">
        <v>22</v>
      </c>
      <c r="B13" s="43"/>
      <c r="C13" s="43"/>
      <c r="D13" s="43"/>
      <c r="E13" s="43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3" t="s">
        <v>48</v>
      </c>
      <c r="B15" s="43"/>
      <c r="C15" s="43"/>
      <c r="D15" s="43"/>
      <c r="E15" s="43"/>
    </row>
    <row r="16" spans="1:5" x14ac:dyDescent="0.25">
      <c r="A16" s="46" t="s">
        <v>16</v>
      </c>
      <c r="B16" s="49"/>
      <c r="C16" s="49"/>
      <c r="D16" s="49"/>
      <c r="E16" s="49"/>
    </row>
    <row r="17" spans="1:8" ht="30.75" customHeight="1" x14ac:dyDescent="0.25">
      <c r="A17" s="43" t="s">
        <v>17</v>
      </c>
      <c r="B17" s="43"/>
      <c r="C17" s="43"/>
      <c r="D17" s="43"/>
      <c r="E17" s="43"/>
    </row>
    <row r="18" spans="1:8" ht="60.75" customHeight="1" x14ac:dyDescent="0.25">
      <c r="A18" s="43" t="s">
        <v>27</v>
      </c>
      <c r="B18" s="43"/>
      <c r="C18" s="43"/>
      <c r="D18" s="43"/>
      <c r="E18" s="43"/>
    </row>
    <row r="19" spans="1:8" ht="30.75" customHeight="1" x14ac:dyDescent="0.25">
      <c r="A19" s="41" t="s">
        <v>25</v>
      </c>
      <c r="B19" s="41"/>
      <c r="C19" s="41"/>
      <c r="D19" s="41"/>
      <c r="E19" s="41"/>
    </row>
    <row r="20" spans="1:8" x14ac:dyDescent="0.25">
      <c r="A20" s="41"/>
      <c r="B20" s="41"/>
      <c r="C20" s="41"/>
      <c r="D20" s="41"/>
      <c r="E20" s="41"/>
      <c r="F20" s="2">
        <v>410.3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43</v>
      </c>
      <c r="B22" s="9" t="s">
        <v>41</v>
      </c>
      <c r="C22" s="3" t="s">
        <v>4</v>
      </c>
      <c r="D22" s="3">
        <v>8.75</v>
      </c>
      <c r="E22" s="8">
        <f>D22*F20*G20</f>
        <v>10770.375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4.3600000000000003</v>
      </c>
      <c r="E23" s="8">
        <f>D23*F20*3</f>
        <v>5366.7240000000002</v>
      </c>
    </row>
    <row r="24" spans="1:8" ht="15.75" x14ac:dyDescent="0.25">
      <c r="A24" s="7" t="s">
        <v>30</v>
      </c>
      <c r="B24" s="9" t="s">
        <v>45</v>
      </c>
      <c r="C24" s="3" t="s">
        <v>31</v>
      </c>
      <c r="D24" s="20"/>
      <c r="E24" s="8">
        <v>0</v>
      </c>
    </row>
    <row r="25" spans="1:8" s="14" customFormat="1" ht="14.25" x14ac:dyDescent="0.2">
      <c r="A25" s="10" t="s">
        <v>32</v>
      </c>
      <c r="B25" s="11"/>
      <c r="C25" s="12"/>
      <c r="D25" s="12"/>
      <c r="E25" s="13">
        <f>SUM(E22:E24)</f>
        <v>16137.099</v>
      </c>
    </row>
    <row r="27" spans="1:8" s="17" customFormat="1" ht="29.45" customHeight="1" x14ac:dyDescent="0.25">
      <c r="A27" s="42" t="s">
        <v>57</v>
      </c>
      <c r="B27" s="42"/>
      <c r="C27" s="42"/>
      <c r="D27" s="42"/>
      <c r="E27" s="42"/>
    </row>
    <row r="28" spans="1:8" ht="30" customHeight="1" x14ac:dyDescent="0.25">
      <c r="A28" s="43" t="s">
        <v>21</v>
      </c>
      <c r="B28" s="43"/>
      <c r="C28" s="43"/>
      <c r="D28" s="43"/>
      <c r="E28" s="43"/>
    </row>
    <row r="29" spans="1:8" x14ac:dyDescent="0.25">
      <c r="A29" s="43" t="s">
        <v>20</v>
      </c>
      <c r="B29" s="43"/>
      <c r="C29" s="43"/>
      <c r="D29" s="43"/>
      <c r="E29" s="43"/>
      <c r="H29" s="15"/>
    </row>
    <row r="30" spans="1:8" ht="31.5" customHeight="1" x14ac:dyDescent="0.25">
      <c r="A30" s="43" t="s">
        <v>33</v>
      </c>
      <c r="B30" s="43"/>
      <c r="C30" s="43"/>
      <c r="D30" s="43"/>
      <c r="E30" s="43"/>
    </row>
    <row r="31" spans="1:8" x14ac:dyDescent="0.25">
      <c r="A31" s="43" t="s">
        <v>18</v>
      </c>
      <c r="B31" s="43"/>
      <c r="C31" s="43"/>
      <c r="D31" s="43"/>
      <c r="E31" s="43"/>
    </row>
    <row r="32" spans="1:8" x14ac:dyDescent="0.25">
      <c r="A32" s="31"/>
      <c r="B32" s="31"/>
      <c r="C32" s="31"/>
      <c r="D32" s="31"/>
      <c r="E32" s="31"/>
    </row>
    <row r="33" spans="1:5" x14ac:dyDescent="0.25">
      <c r="A33" s="31"/>
      <c r="B33" s="31"/>
      <c r="C33" s="31"/>
      <c r="D33" s="31"/>
      <c r="E33" s="31"/>
    </row>
    <row r="34" spans="1:5" x14ac:dyDescent="0.25">
      <c r="A34" s="31"/>
      <c r="B34" s="31"/>
      <c r="C34" s="31"/>
      <c r="D34" s="31"/>
      <c r="E34" s="31"/>
    </row>
    <row r="35" spans="1:5" x14ac:dyDescent="0.25">
      <c r="A35" s="44" t="s">
        <v>5</v>
      </c>
      <c r="B35" s="44"/>
      <c r="C35" s="44"/>
      <c r="D35" s="44"/>
      <c r="E35" s="44"/>
    </row>
    <row r="36" spans="1:5" x14ac:dyDescent="0.25">
      <c r="A36" s="43" t="s">
        <v>18</v>
      </c>
      <c r="B36" s="43"/>
      <c r="C36" s="43"/>
      <c r="D36" s="43"/>
      <c r="E36" s="43"/>
    </row>
    <row r="37" spans="1:5" ht="15" customHeight="1" x14ac:dyDescent="0.25">
      <c r="A37" s="45" t="s">
        <v>49</v>
      </c>
      <c r="B37" s="45"/>
      <c r="C37" s="45"/>
      <c r="D37" s="45"/>
      <c r="E37" s="5"/>
    </row>
    <row r="38" spans="1:5" ht="11.25" customHeight="1" x14ac:dyDescent="0.25">
      <c r="B38" s="40" t="s">
        <v>19</v>
      </c>
      <c r="C38" s="40"/>
      <c r="D38" s="40"/>
      <c r="E38" s="6" t="s">
        <v>6</v>
      </c>
    </row>
    <row r="39" spans="1:5" x14ac:dyDescent="0.25">
      <c r="A39" s="32"/>
      <c r="B39" s="32"/>
      <c r="C39" s="32"/>
      <c r="D39" s="32"/>
      <c r="E39" s="32"/>
    </row>
    <row r="40" spans="1:5" x14ac:dyDescent="0.25">
      <c r="A40" s="45" t="s">
        <v>29</v>
      </c>
      <c r="B40" s="45"/>
      <c r="C40" s="45"/>
      <c r="D40" s="45"/>
      <c r="E40" s="5"/>
    </row>
    <row r="41" spans="1:5" x14ac:dyDescent="0.25">
      <c r="B41" s="40" t="s">
        <v>19</v>
      </c>
      <c r="C41" s="40"/>
      <c r="D41" s="40"/>
      <c r="E41" s="6" t="s">
        <v>6</v>
      </c>
    </row>
    <row r="44" spans="1:5" x14ac:dyDescent="0.25">
      <c r="A44" s="2" t="s">
        <v>36</v>
      </c>
    </row>
    <row r="45" spans="1:5" x14ac:dyDescent="0.25">
      <c r="A45" s="14" t="s">
        <v>34</v>
      </c>
    </row>
    <row r="46" spans="1:5" x14ac:dyDescent="0.25">
      <c r="A46" s="2" t="s">
        <v>40</v>
      </c>
      <c r="B46" s="28">
        <f>'2кв'!B50</f>
        <v>10528.973999999998</v>
      </c>
    </row>
    <row r="47" spans="1:5" ht="15.75" x14ac:dyDescent="0.25">
      <c r="A47" s="18" t="s">
        <v>58</v>
      </c>
      <c r="B47" s="29"/>
    </row>
    <row r="48" spans="1:5" x14ac:dyDescent="0.25">
      <c r="A48" s="2" t="s">
        <v>37</v>
      </c>
      <c r="B48" s="27">
        <v>17766.43</v>
      </c>
    </row>
    <row r="49" spans="1:2" ht="30" x14ac:dyDescent="0.25">
      <c r="A49" s="30" t="s">
        <v>38</v>
      </c>
      <c r="B49" s="27">
        <f>E25</f>
        <v>16137.099</v>
      </c>
    </row>
    <row r="50" spans="1:2" x14ac:dyDescent="0.25">
      <c r="A50" s="16" t="s">
        <v>39</v>
      </c>
      <c r="B50" s="28">
        <f>B46+B48-B49</f>
        <v>12158.304999999998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7:E27"/>
    <mergeCell ref="A28:E28"/>
    <mergeCell ref="A29:E29"/>
    <mergeCell ref="A30:E30"/>
    <mergeCell ref="A31:E31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H51"/>
  <sheetViews>
    <sheetView view="pageBreakPreview" topLeftCell="A31" zoomScaleSheetLayoutView="100" workbookViewId="0">
      <selection activeCell="B50" sqref="B50"/>
    </sheetView>
  </sheetViews>
  <sheetFormatPr defaultColWidth="9.140625" defaultRowHeight="15" x14ac:dyDescent="0.2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1.5" customHeight="1" x14ac:dyDescent="0.25">
      <c r="A2" s="52" t="s">
        <v>12</v>
      </c>
      <c r="B2" s="53"/>
      <c r="C2" s="53"/>
      <c r="D2" s="53"/>
      <c r="E2" s="53"/>
    </row>
    <row r="3" spans="1:5" ht="15" customHeight="1" x14ac:dyDescent="0.25">
      <c r="A3" s="54" t="s">
        <v>59</v>
      </c>
      <c r="B3" s="54"/>
      <c r="C3" s="54"/>
      <c r="D3" s="54"/>
      <c r="E3" s="54"/>
    </row>
    <row r="4" spans="1:5" s="1" customFormat="1" ht="15.75" x14ac:dyDescent="0.25">
      <c r="A4" s="21" t="s">
        <v>13</v>
      </c>
      <c r="B4" s="34"/>
      <c r="C4" s="34"/>
      <c r="D4" s="56"/>
      <c r="E4" s="56" t="s">
        <v>60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50" t="s">
        <v>23</v>
      </c>
      <c r="B7" s="50"/>
      <c r="C7" s="50"/>
      <c r="D7" s="50"/>
      <c r="E7" s="50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3" t="s">
        <v>24</v>
      </c>
      <c r="B9" s="43"/>
      <c r="C9" s="43"/>
      <c r="D9" s="43"/>
      <c r="E9" s="43"/>
    </row>
    <row r="10" spans="1:5" ht="29.25" customHeight="1" x14ac:dyDescent="0.25">
      <c r="A10" s="47" t="s">
        <v>14</v>
      </c>
      <c r="B10" s="48"/>
      <c r="C10" s="48"/>
      <c r="D10" s="48"/>
      <c r="E10" s="48"/>
    </row>
    <row r="11" spans="1:5" ht="28.5" customHeight="1" x14ac:dyDescent="0.25">
      <c r="A11" s="43" t="s">
        <v>26</v>
      </c>
      <c r="B11" s="43"/>
      <c r="C11" s="43"/>
      <c r="D11" s="43"/>
      <c r="E11" s="43"/>
    </row>
    <row r="12" spans="1:5" x14ac:dyDescent="0.25">
      <c r="A12" s="46" t="s">
        <v>15</v>
      </c>
      <c r="B12" s="49"/>
      <c r="C12" s="49"/>
      <c r="D12" s="49"/>
      <c r="E12" s="49"/>
    </row>
    <row r="13" spans="1:5" x14ac:dyDescent="0.25">
      <c r="A13" s="43" t="s">
        <v>22</v>
      </c>
      <c r="B13" s="43"/>
      <c r="C13" s="43"/>
      <c r="D13" s="43"/>
      <c r="E13" s="43"/>
    </row>
    <row r="14" spans="1:5" x14ac:dyDescent="0.25">
      <c r="A14" s="46" t="s">
        <v>2</v>
      </c>
      <c r="B14" s="49"/>
      <c r="C14" s="49"/>
      <c r="D14" s="49"/>
      <c r="E14" s="49"/>
    </row>
    <row r="15" spans="1:5" x14ac:dyDescent="0.25">
      <c r="A15" s="43" t="s">
        <v>48</v>
      </c>
      <c r="B15" s="43"/>
      <c r="C15" s="43"/>
      <c r="D15" s="43"/>
      <c r="E15" s="43"/>
    </row>
    <row r="16" spans="1:5" x14ac:dyDescent="0.25">
      <c r="A16" s="46" t="s">
        <v>16</v>
      </c>
      <c r="B16" s="49"/>
      <c r="C16" s="49"/>
      <c r="D16" s="49"/>
      <c r="E16" s="49"/>
    </row>
    <row r="17" spans="1:8" ht="30.75" customHeight="1" x14ac:dyDescent="0.25">
      <c r="A17" s="43" t="s">
        <v>17</v>
      </c>
      <c r="B17" s="43"/>
      <c r="C17" s="43"/>
      <c r="D17" s="43"/>
      <c r="E17" s="43"/>
    </row>
    <row r="18" spans="1:8" ht="60.75" customHeight="1" x14ac:dyDescent="0.25">
      <c r="A18" s="43" t="s">
        <v>27</v>
      </c>
      <c r="B18" s="43"/>
      <c r="C18" s="43"/>
      <c r="D18" s="43"/>
      <c r="E18" s="43"/>
    </row>
    <row r="19" spans="1:8" ht="30.75" customHeight="1" x14ac:dyDescent="0.25">
      <c r="A19" s="41" t="s">
        <v>25</v>
      </c>
      <c r="B19" s="41"/>
      <c r="C19" s="41"/>
      <c r="D19" s="41"/>
      <c r="E19" s="41"/>
    </row>
    <row r="20" spans="1:8" x14ac:dyDescent="0.25">
      <c r="A20" s="41"/>
      <c r="B20" s="41"/>
      <c r="C20" s="41"/>
      <c r="D20" s="41"/>
      <c r="E20" s="41"/>
      <c r="F20" s="2">
        <v>410.3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43</v>
      </c>
      <c r="B22" s="9" t="s">
        <v>41</v>
      </c>
      <c r="C22" s="3" t="s">
        <v>4</v>
      </c>
      <c r="D22" s="3">
        <v>8.75</v>
      </c>
      <c r="E22" s="8">
        <f>D22*F20*G20</f>
        <v>10770.375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4.3600000000000003</v>
      </c>
      <c r="E23" s="8">
        <f>D23*F20*3</f>
        <v>5366.7240000000002</v>
      </c>
    </row>
    <row r="24" spans="1:8" ht="15.75" x14ac:dyDescent="0.25">
      <c r="A24" s="7" t="s">
        <v>30</v>
      </c>
      <c r="B24" s="9" t="s">
        <v>61</v>
      </c>
      <c r="C24" s="3" t="s">
        <v>31</v>
      </c>
      <c r="D24" s="20"/>
      <c r="E24" s="8">
        <v>0</v>
      </c>
    </row>
    <row r="25" spans="1:8" ht="15.75" x14ac:dyDescent="0.25">
      <c r="A25" s="7"/>
      <c r="B25" s="9"/>
      <c r="C25" s="3"/>
      <c r="D25" s="20"/>
      <c r="E25" s="8"/>
    </row>
    <row r="26" spans="1:8" s="14" customFormat="1" ht="14.25" x14ac:dyDescent="0.2">
      <c r="A26" s="10" t="s">
        <v>32</v>
      </c>
      <c r="B26" s="11"/>
      <c r="C26" s="12"/>
      <c r="D26" s="12"/>
      <c r="E26" s="13">
        <f>SUM(E22:E25)</f>
        <v>16137.099</v>
      </c>
    </row>
    <row r="28" spans="1:8" s="17" customFormat="1" ht="29.45" customHeight="1" x14ac:dyDescent="0.25">
      <c r="A28" s="42" t="s">
        <v>62</v>
      </c>
      <c r="B28" s="42"/>
      <c r="C28" s="42"/>
      <c r="D28" s="42"/>
      <c r="E28" s="42"/>
    </row>
    <row r="29" spans="1:8" ht="30" customHeight="1" x14ac:dyDescent="0.25">
      <c r="A29" s="43" t="s">
        <v>21</v>
      </c>
      <c r="B29" s="43"/>
      <c r="C29" s="43"/>
      <c r="D29" s="43"/>
      <c r="E29" s="43"/>
    </row>
    <row r="30" spans="1:8" x14ac:dyDescent="0.25">
      <c r="A30" s="43" t="s">
        <v>20</v>
      </c>
      <c r="B30" s="43"/>
      <c r="C30" s="43"/>
      <c r="D30" s="43"/>
      <c r="E30" s="43"/>
      <c r="H30" s="15"/>
    </row>
    <row r="31" spans="1:8" ht="31.5" customHeight="1" x14ac:dyDescent="0.25">
      <c r="A31" s="43" t="s">
        <v>33</v>
      </c>
      <c r="B31" s="43"/>
      <c r="C31" s="43"/>
      <c r="D31" s="43"/>
      <c r="E31" s="43"/>
    </row>
    <row r="32" spans="1:8" x14ac:dyDescent="0.25">
      <c r="A32" s="43" t="s">
        <v>18</v>
      </c>
      <c r="B32" s="43"/>
      <c r="C32" s="43"/>
      <c r="D32" s="43"/>
      <c r="E32" s="43"/>
    </row>
    <row r="33" spans="1:5" x14ac:dyDescent="0.25">
      <c r="A33" s="36"/>
      <c r="B33" s="36"/>
      <c r="C33" s="36"/>
      <c r="D33" s="36"/>
      <c r="E33" s="36"/>
    </row>
    <row r="34" spans="1:5" x14ac:dyDescent="0.25">
      <c r="A34" s="36"/>
      <c r="B34" s="36"/>
      <c r="C34" s="36"/>
      <c r="D34" s="36"/>
      <c r="E34" s="36"/>
    </row>
    <row r="35" spans="1:5" x14ac:dyDescent="0.25">
      <c r="A35" s="36"/>
      <c r="B35" s="36"/>
      <c r="C35" s="36"/>
      <c r="D35" s="36"/>
      <c r="E35" s="36"/>
    </row>
    <row r="36" spans="1:5" x14ac:dyDescent="0.25">
      <c r="A36" s="44" t="s">
        <v>5</v>
      </c>
      <c r="B36" s="44"/>
      <c r="C36" s="44"/>
      <c r="D36" s="44"/>
      <c r="E36" s="44"/>
    </row>
    <row r="37" spans="1:5" x14ac:dyDescent="0.25">
      <c r="A37" s="43" t="s">
        <v>18</v>
      </c>
      <c r="B37" s="43"/>
      <c r="C37" s="43"/>
      <c r="D37" s="43"/>
      <c r="E37" s="43"/>
    </row>
    <row r="38" spans="1:5" ht="15" customHeight="1" x14ac:dyDescent="0.25">
      <c r="A38" s="45" t="s">
        <v>49</v>
      </c>
      <c r="B38" s="45"/>
      <c r="C38" s="45"/>
      <c r="D38" s="45"/>
      <c r="E38" s="5"/>
    </row>
    <row r="39" spans="1:5" ht="11.25" customHeight="1" x14ac:dyDescent="0.25">
      <c r="B39" s="40" t="s">
        <v>19</v>
      </c>
      <c r="C39" s="40"/>
      <c r="D39" s="40"/>
      <c r="E39" s="6" t="s">
        <v>6</v>
      </c>
    </row>
    <row r="40" spans="1:5" x14ac:dyDescent="0.25">
      <c r="A40" s="38"/>
      <c r="B40" s="38"/>
      <c r="C40" s="38"/>
      <c r="D40" s="38"/>
      <c r="E40" s="38"/>
    </row>
    <row r="41" spans="1:5" x14ac:dyDescent="0.25">
      <c r="A41" s="45" t="s">
        <v>29</v>
      </c>
      <c r="B41" s="45"/>
      <c r="C41" s="45"/>
      <c r="D41" s="45"/>
      <c r="E41" s="5"/>
    </row>
    <row r="42" spans="1:5" x14ac:dyDescent="0.25">
      <c r="B42" s="40" t="s">
        <v>19</v>
      </c>
      <c r="C42" s="40"/>
      <c r="D42" s="40"/>
      <c r="E42" s="6" t="s">
        <v>6</v>
      </c>
    </row>
    <row r="45" spans="1:5" x14ac:dyDescent="0.25">
      <c r="A45" s="2" t="s">
        <v>36</v>
      </c>
    </row>
    <row r="46" spans="1:5" x14ac:dyDescent="0.25">
      <c r="A46" s="14" t="s">
        <v>34</v>
      </c>
    </row>
    <row r="47" spans="1:5" x14ac:dyDescent="0.25">
      <c r="A47" s="2" t="s">
        <v>40</v>
      </c>
      <c r="B47" s="28">
        <f>'3кв'!B50</f>
        <v>12158.304999999998</v>
      </c>
    </row>
    <row r="48" spans="1:5" ht="15.75" x14ac:dyDescent="0.25">
      <c r="A48" s="18" t="s">
        <v>58</v>
      </c>
      <c r="B48" s="29"/>
    </row>
    <row r="49" spans="1:2" x14ac:dyDescent="0.25">
      <c r="A49" s="2" t="s">
        <v>37</v>
      </c>
      <c r="B49" s="27">
        <v>22604.82</v>
      </c>
    </row>
    <row r="50" spans="1:2" ht="30" x14ac:dyDescent="0.25">
      <c r="A50" s="37" t="s">
        <v>38</v>
      </c>
      <c r="B50" s="27">
        <f>E26</f>
        <v>16137.099</v>
      </c>
    </row>
    <row r="51" spans="1:2" x14ac:dyDescent="0.25">
      <c r="A51" s="16" t="s">
        <v>39</v>
      </c>
      <c r="B51" s="28">
        <f>B47+B49-B50</f>
        <v>18626.025999999998</v>
      </c>
    </row>
  </sheetData>
  <mergeCells count="29">
    <mergeCell ref="A36:E36"/>
    <mergeCell ref="A37:E37"/>
    <mergeCell ref="A38:D38"/>
    <mergeCell ref="B39:D39"/>
    <mergeCell ref="A41:D41"/>
    <mergeCell ref="B42:D42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38"/>
  <sheetViews>
    <sheetView tabSelected="1" view="pageBreakPreview" topLeftCell="A7" zoomScaleSheetLayoutView="100" workbookViewId="0">
      <selection activeCell="G17" sqref="G17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7" t="s">
        <v>63</v>
      </c>
      <c r="B1" s="57"/>
      <c r="C1" s="57"/>
      <c r="D1" s="58"/>
    </row>
    <row r="2" spans="1:5" ht="15.75" x14ac:dyDescent="0.25">
      <c r="A2" s="59" t="s">
        <v>64</v>
      </c>
      <c r="B2" s="59"/>
      <c r="C2" s="59"/>
      <c r="D2" s="60"/>
    </row>
    <row r="3" spans="1:5" ht="15.75" x14ac:dyDescent="0.25">
      <c r="A3" s="59" t="s">
        <v>65</v>
      </c>
      <c r="B3" s="59"/>
      <c r="C3" s="59"/>
      <c r="D3" s="60"/>
    </row>
    <row r="4" spans="1:5" ht="15.75" x14ac:dyDescent="0.25">
      <c r="A4" s="57" t="s">
        <v>84</v>
      </c>
      <c r="B4" s="57"/>
      <c r="C4" s="57"/>
      <c r="D4" s="58"/>
    </row>
    <row r="5" spans="1:5" ht="15.75" x14ac:dyDescent="0.25">
      <c r="A5" s="61"/>
      <c r="B5" s="61"/>
      <c r="C5" s="61"/>
      <c r="D5" s="1"/>
    </row>
    <row r="6" spans="1:5" ht="15.75" x14ac:dyDescent="0.25">
      <c r="A6" s="60"/>
      <c r="B6" s="62" t="s">
        <v>66</v>
      </c>
      <c r="C6" s="63">
        <f>'1 кв'!B46</f>
        <v>3988.73</v>
      </c>
      <c r="D6" s="64"/>
    </row>
    <row r="7" spans="1:5" ht="15.75" x14ac:dyDescent="0.25">
      <c r="A7" s="65" t="s">
        <v>67</v>
      </c>
      <c r="B7" s="62" t="s">
        <v>85</v>
      </c>
      <c r="C7" s="63"/>
      <c r="D7" s="64"/>
    </row>
    <row r="8" spans="1:5" ht="15.75" x14ac:dyDescent="0.25">
      <c r="B8" s="66" t="s">
        <v>68</v>
      </c>
      <c r="C8" s="67">
        <f>'1 кв'!B48+'2кв'!B48+'3кв'!B48+'4кв'!B49</f>
        <v>75763.790000000008</v>
      </c>
      <c r="D8" s="68"/>
    </row>
    <row r="9" spans="1:5" ht="15.75" x14ac:dyDescent="0.25">
      <c r="A9" s="34"/>
      <c r="B9" s="66" t="s">
        <v>69</v>
      </c>
      <c r="C9" s="69">
        <f>SUM(C8:C8)</f>
        <v>75763.790000000008</v>
      </c>
      <c r="D9" s="64"/>
    </row>
    <row r="10" spans="1:5" ht="15.75" x14ac:dyDescent="0.25">
      <c r="A10" s="1"/>
      <c r="B10" s="70"/>
      <c r="C10" s="71"/>
      <c r="D10" s="72"/>
    </row>
    <row r="11" spans="1:5" ht="15.75" x14ac:dyDescent="0.25">
      <c r="A11" s="73" t="s">
        <v>70</v>
      </c>
      <c r="B11" s="19" t="s">
        <v>43</v>
      </c>
      <c r="C11" s="67">
        <f>'1 кв'!E22+'2кв'!E22+'3кв'!E22+'4кв'!E22</f>
        <v>40792.025999999998</v>
      </c>
      <c r="D11" s="72"/>
    </row>
    <row r="12" spans="1:5" ht="15.75" x14ac:dyDescent="0.25">
      <c r="A12" s="73"/>
      <c r="B12" s="7" t="s">
        <v>42</v>
      </c>
      <c r="C12" s="67">
        <f>'1 кв'!E23+'2кв'!E23+'3кв'!E23+'4кв'!E23</f>
        <v>20334.468000000001</v>
      </c>
      <c r="D12" s="72"/>
    </row>
    <row r="13" spans="1:5" ht="15.75" x14ac:dyDescent="0.25">
      <c r="A13" s="1"/>
      <c r="B13" s="7" t="s">
        <v>30</v>
      </c>
      <c r="C13" s="67">
        <f>'1 кв'!E24+'2кв'!E24+'3кв'!E24+'4кв'!E24</f>
        <v>0</v>
      </c>
      <c r="D13" s="72"/>
      <c r="E13" s="74"/>
    </row>
    <row r="14" spans="1:5" ht="15.75" x14ac:dyDescent="0.25">
      <c r="A14" s="73"/>
      <c r="B14" s="75" t="s">
        <v>86</v>
      </c>
      <c r="C14" s="67">
        <v>0</v>
      </c>
      <c r="D14" s="72"/>
    </row>
    <row r="15" spans="1:5" ht="15.75" x14ac:dyDescent="0.25">
      <c r="A15" s="73"/>
      <c r="B15" s="76" t="s">
        <v>71</v>
      </c>
      <c r="C15" s="67">
        <f>SUM(C17:C17)</f>
        <v>0</v>
      </c>
      <c r="D15" s="72"/>
    </row>
    <row r="16" spans="1:5" ht="15.75" x14ac:dyDescent="0.25">
      <c r="A16" s="73"/>
      <c r="B16" s="76" t="s">
        <v>72</v>
      </c>
      <c r="C16" s="67"/>
      <c r="D16" s="72"/>
    </row>
    <row r="17" spans="1:5" ht="15.75" x14ac:dyDescent="0.25">
      <c r="A17" s="73"/>
      <c r="B17" s="76"/>
      <c r="C17" s="67"/>
      <c r="D17" s="72"/>
    </row>
    <row r="18" spans="1:5" ht="15.75" x14ac:dyDescent="0.25">
      <c r="A18" s="1"/>
      <c r="B18" s="77" t="s">
        <v>73</v>
      </c>
      <c r="C18" s="69">
        <f>SUM(C11:C15)</f>
        <v>61126.493999999999</v>
      </c>
      <c r="D18" s="72"/>
      <c r="E18" s="74"/>
    </row>
    <row r="19" spans="1:5" ht="15.75" x14ac:dyDescent="0.25">
      <c r="A19" s="1"/>
      <c r="B19" s="78" t="s">
        <v>74</v>
      </c>
      <c r="C19" s="84">
        <f>C6+C9-C18</f>
        <v>18626.026000000005</v>
      </c>
      <c r="D19" s="72"/>
    </row>
    <row r="20" spans="1:5" ht="15.75" x14ac:dyDescent="0.25">
      <c r="A20" s="1"/>
      <c r="B20" s="65"/>
      <c r="C20" s="65"/>
      <c r="D20" s="72"/>
    </row>
    <row r="21" spans="1:5" ht="15.75" x14ac:dyDescent="0.25">
      <c r="A21" s="1"/>
      <c r="B21" s="79" t="s">
        <v>75</v>
      </c>
      <c r="C21" s="79"/>
      <c r="D21" s="72"/>
    </row>
    <row r="22" spans="1:5" ht="15.75" x14ac:dyDescent="0.25">
      <c r="A22" s="1"/>
      <c r="B22" s="79" t="s">
        <v>76</v>
      </c>
      <c r="C22" s="80">
        <v>13284.34</v>
      </c>
      <c r="D22" s="72"/>
    </row>
    <row r="23" spans="1:5" ht="15.75" x14ac:dyDescent="0.25">
      <c r="A23" s="1"/>
      <c r="B23" s="81" t="s">
        <v>77</v>
      </c>
      <c r="C23" s="82">
        <v>25899.17</v>
      </c>
      <c r="D23" s="72"/>
    </row>
    <row r="24" spans="1:5" ht="15.75" x14ac:dyDescent="0.25">
      <c r="A24" s="1"/>
      <c r="B24" s="79" t="s">
        <v>78</v>
      </c>
      <c r="C24" s="80">
        <f>C23-C22</f>
        <v>12614.829999999998</v>
      </c>
      <c r="D24" s="72"/>
    </row>
    <row r="25" spans="1:5" ht="15.75" x14ac:dyDescent="0.25">
      <c r="A25" s="1"/>
      <c r="B25" s="65"/>
      <c r="C25" s="83"/>
      <c r="D25" s="72"/>
    </row>
    <row r="26" spans="1:5" ht="15.75" x14ac:dyDescent="0.25">
      <c r="A26" s="1"/>
      <c r="B26" s="65"/>
      <c r="C26" s="65"/>
      <c r="D26" s="72"/>
    </row>
    <row r="27" spans="1:5" ht="15.75" x14ac:dyDescent="0.25">
      <c r="A27" s="1"/>
      <c r="B27" s="65"/>
      <c r="C27" s="65"/>
      <c r="D27" s="72"/>
    </row>
    <row r="28" spans="1:5" ht="15.75" x14ac:dyDescent="0.25">
      <c r="A28" s="1"/>
      <c r="B28" s="65"/>
      <c r="C28" s="65"/>
      <c r="D28" s="72"/>
    </row>
    <row r="29" spans="1:5" ht="15.75" x14ac:dyDescent="0.25">
      <c r="A29" s="1" t="s">
        <v>79</v>
      </c>
      <c r="B29" s="65" t="s">
        <v>80</v>
      </c>
      <c r="C29" s="65"/>
      <c r="D29" s="72"/>
    </row>
    <row r="30" spans="1:5" ht="15.75" x14ac:dyDescent="0.25">
      <c r="A30" s="1"/>
      <c r="B30" s="65" t="s">
        <v>81</v>
      </c>
      <c r="C30" s="65"/>
      <c r="D30" s="72"/>
    </row>
    <row r="31" spans="1:5" ht="15.75" x14ac:dyDescent="0.25">
      <c r="A31" s="1"/>
      <c r="B31" s="65" t="s">
        <v>82</v>
      </c>
      <c r="C31" s="65"/>
      <c r="D31" s="72"/>
    </row>
    <row r="32" spans="1:5" ht="15.75" x14ac:dyDescent="0.25">
      <c r="A32" s="1"/>
      <c r="B32" s="65"/>
      <c r="C32" s="65"/>
      <c r="D32" s="72"/>
    </row>
    <row r="33" spans="1:4" ht="15.75" x14ac:dyDescent="0.25">
      <c r="A33" s="1"/>
      <c r="B33" s="65"/>
      <c r="C33" s="65"/>
      <c r="D33" s="72"/>
    </row>
    <row r="34" spans="1:4" ht="15.75" x14ac:dyDescent="0.25">
      <c r="A34" s="1"/>
      <c r="B34" s="65" t="s">
        <v>83</v>
      </c>
      <c r="C34" s="65"/>
      <c r="D34" s="72"/>
    </row>
    <row r="35" spans="1:4" ht="15.75" x14ac:dyDescent="0.25">
      <c r="A35" s="1"/>
      <c r="B35" s="65"/>
      <c r="C35" s="65"/>
      <c r="D35" s="72"/>
    </row>
    <row r="36" spans="1:4" ht="15.75" x14ac:dyDescent="0.25">
      <c r="A36" s="1"/>
      <c r="B36" s="65"/>
      <c r="C36" s="65"/>
      <c r="D36" s="72"/>
    </row>
    <row r="37" spans="1:4" ht="15.75" x14ac:dyDescent="0.25">
      <c r="A37" s="1"/>
      <c r="B37" s="65"/>
      <c r="C37" s="65"/>
      <c r="D37" s="72"/>
    </row>
    <row r="38" spans="1:4" ht="15.75" x14ac:dyDescent="0.25">
      <c r="A38" s="1"/>
      <c r="B38" s="65"/>
      <c r="C38" s="65"/>
      <c r="D38" s="72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кв</vt:lpstr>
      <vt:lpstr>2кв</vt:lpstr>
      <vt:lpstr>3кв</vt:lpstr>
      <vt:lpstr>4кв</vt:lpstr>
      <vt:lpstr>отчет</vt:lpstr>
      <vt:lpstr>'1 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2024-02-28T11:45:29Z</dcterms:modified>
</cp:coreProperties>
</file>